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35"/>
  </bookViews>
  <sheets>
    <sheet name=" прил 7 монитор. Указ 2018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 l="1"/>
  <c r="O15" i="1" l="1"/>
  <c r="J15" i="1" l="1"/>
  <c r="E15" i="1" s="1"/>
  <c r="N15" i="1"/>
  <c r="K15" i="1"/>
  <c r="G15" i="1" s="1"/>
  <c r="M15" i="1" l="1"/>
  <c r="L15" i="1" l="1"/>
  <c r="D15" i="1" l="1"/>
  <c r="R15" i="1" s="1"/>
  <c r="F15" i="1"/>
  <c r="S15" i="1" l="1"/>
  <c r="R17" i="1" l="1"/>
  <c r="R16" i="1"/>
  <c r="S17" i="1" l="1"/>
  <c r="S16" i="1"/>
  <c r="S18" i="1"/>
  <c r="E14" i="1" l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</calcChain>
</file>

<file path=xl/sharedStrings.xml><?xml version="1.0" encoding="utf-8"?>
<sst xmlns="http://schemas.openxmlformats.org/spreadsheetml/2006/main" count="76" uniqueCount="33">
  <si>
    <t xml:space="preserve">Приложение7 к письму </t>
  </si>
  <si>
    <t>от                      №10-19-</t>
  </si>
  <si>
    <t xml:space="preserve">Отчёт по заработной плате для мониторинга исполнения Указа Президента РФ от 07.05.2012 № 597 «О мероприятиях по реализации государственной социальной политики» по учреждениям культуры </t>
  </si>
  <si>
    <t>Наименование</t>
  </si>
  <si>
    <t>Сельское поселение Нижнесортымский</t>
  </si>
  <si>
    <t>(орган местного самоуправления, ГРБС, учредитель)</t>
  </si>
  <si>
    <t>Среднесписочная численность работников, чел.</t>
  </si>
  <si>
    <r>
      <t xml:space="preserve">Заработная плата (в части КОСГУ 211) </t>
    </r>
    <r>
      <rPr>
        <b/>
        <sz val="9"/>
        <rFont val="Times New Roman"/>
        <family val="1"/>
        <charset val="204"/>
      </rPr>
      <t xml:space="preserve">за отчётный период </t>
    </r>
    <r>
      <rPr>
        <u/>
        <sz val="9"/>
        <rFont val="Times New Roman"/>
        <family val="1"/>
        <charset val="204"/>
      </rPr>
      <t xml:space="preserve">за счёт всех источников </t>
    </r>
  </si>
  <si>
    <r>
      <t xml:space="preserve">Заработная плата (в части КОСГУ 213) </t>
    </r>
    <r>
      <rPr>
        <b/>
        <sz val="9"/>
        <rFont val="Times New Roman"/>
        <family val="1"/>
        <charset val="204"/>
      </rPr>
      <t xml:space="preserve">за отчётный период </t>
    </r>
    <r>
      <rPr>
        <u/>
        <sz val="9"/>
        <rFont val="Times New Roman"/>
        <family val="1"/>
        <charset val="204"/>
      </rPr>
      <t xml:space="preserve">за счёт всех источников </t>
    </r>
  </si>
  <si>
    <t>заработная плата в том числе:</t>
  </si>
  <si>
    <t>процент исполнения индикативного показателя</t>
  </si>
  <si>
    <t>Категория персонала</t>
  </si>
  <si>
    <t xml:space="preserve">за счёт средств местного бюджета </t>
  </si>
  <si>
    <r>
      <t xml:space="preserve"> </t>
    </r>
    <r>
      <rPr>
        <u/>
        <sz val="9"/>
        <rFont val="Times New Roman"/>
        <family val="1"/>
        <charset val="204"/>
      </rPr>
      <t xml:space="preserve">за счёт средств субсидии на повышение оплаты труда работников культуры </t>
    </r>
  </si>
  <si>
    <r>
      <t xml:space="preserve">за счёт средств </t>
    </r>
    <r>
      <rPr>
        <u/>
        <sz val="10"/>
        <rFont val="Times New Roman"/>
        <family val="1"/>
        <charset val="204"/>
      </rPr>
      <t>от предпринимательской деятельности</t>
    </r>
  </si>
  <si>
    <t>списочного состава (без внешних совместителей)*</t>
  </si>
  <si>
    <t>внешних совместителей**</t>
  </si>
  <si>
    <t>списочного состава (без внешних совместителей)</t>
  </si>
  <si>
    <t>внешних совместителей</t>
  </si>
  <si>
    <t>внешних совместителей***</t>
  </si>
  <si>
    <t>в части КОСГУ 211</t>
  </si>
  <si>
    <t>в части КОСГУ 213</t>
  </si>
  <si>
    <t>А</t>
  </si>
  <si>
    <t>Работники сферы "Культура"</t>
  </si>
  <si>
    <t>административно-управленческий персонал</t>
  </si>
  <si>
    <t>Х</t>
  </si>
  <si>
    <t>основной персонал</t>
  </si>
  <si>
    <t>вспомогательный персонал</t>
  </si>
  <si>
    <t>средняя з/плата  за счёт всех источников в части КОСГУ 211 списочного состава (без внешних совместителей) 64206,2</t>
  </si>
  <si>
    <t>Исполнение за  2020 год</t>
  </si>
  <si>
    <t>,</t>
  </si>
  <si>
    <r>
      <t>на 01</t>
    </r>
    <r>
      <rPr>
        <u/>
        <sz val="14"/>
        <rFont val="Times New Roman"/>
        <family val="1"/>
        <charset val="204"/>
      </rPr>
      <t xml:space="preserve"> января</t>
    </r>
  </si>
  <si>
    <r>
      <t>2021</t>
    </r>
    <r>
      <rPr>
        <u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</si>
</sst>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_(* #,##0.00_);_(* \(#,##0.00\);_(* &quot;-&quot;??_);_(@_)"/>
    <numFmt numFmtId="166" formatCode="0.0"/>
    <numFmt numFmtId="167" formatCode="0.0%"/>
    <numFmt numFmtId="168" formatCode="#,##0.0"/>
    <numFmt numFmtId="169" formatCode="0.000"/>
  </numFmts>
  <fonts count="33" x14ac:knownFonts="1"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5"/>
      <color theme="1"/>
      <name val="Calibri"/>
      <family val="2"/>
      <scheme val="minor"/>
    </font>
    <font>
      <b/>
      <sz val="17"/>
      <color theme="1"/>
      <name val="Times New Roman"/>
      <family val="1"/>
      <charset val="204"/>
    </font>
    <font>
      <b/>
      <sz val="24"/>
      <color theme="9" tint="-0.499984740745262"/>
      <name val="Times New Roman"/>
      <family val="1"/>
      <charset val="204"/>
    </font>
    <font>
      <sz val="9"/>
      <name val="Times New Roman"/>
      <family val="1"/>
      <charset val="204"/>
    </font>
    <font>
      <b/>
      <sz val="15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12"/>
      <name val="Calibri"/>
      <family val="2"/>
      <scheme val="minor"/>
    </font>
    <font>
      <sz val="9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1" fillId="0" borderId="0" xfId="0" applyFont="1" applyFill="1"/>
    <xf numFmtId="0" fontId="4" fillId="0" borderId="0" xfId="0" applyFont="1"/>
    <xf numFmtId="0" fontId="6" fillId="0" borderId="0" xfId="3" applyFont="1" applyFill="1" applyAlignment="1">
      <alignment wrapText="1"/>
    </xf>
    <xf numFmtId="0" fontId="7" fillId="0" borderId="0" xfId="3" applyFont="1" applyFill="1" applyAlignment="1">
      <alignment vertical="top" wrapText="1"/>
    </xf>
    <xf numFmtId="0" fontId="8" fillId="0" borderId="0" xfId="3" applyFont="1" applyFill="1"/>
    <xf numFmtId="0" fontId="9" fillId="0" borderId="0" xfId="0" applyFont="1"/>
    <xf numFmtId="0" fontId="10" fillId="0" borderId="0" xfId="3" applyFont="1" applyFill="1" applyAlignment="1"/>
    <xf numFmtId="0" fontId="11" fillId="0" borderId="0" xfId="3" applyFont="1" applyFill="1" applyBorder="1"/>
    <xf numFmtId="0" fontId="13" fillId="0" borderId="0" xfId="3" applyFont="1" applyFill="1"/>
    <xf numFmtId="0" fontId="13" fillId="0" borderId="0" xfId="0" applyFont="1" applyFill="1"/>
    <xf numFmtId="0" fontId="14" fillId="0" borderId="0" xfId="3" applyFont="1" applyAlignment="1"/>
    <xf numFmtId="0" fontId="15" fillId="0" borderId="0" xfId="3" applyFont="1" applyFill="1" applyAlignment="1">
      <alignment wrapText="1"/>
    </xf>
    <xf numFmtId="0" fontId="16" fillId="0" borderId="0" xfId="3" applyFont="1" applyFill="1" applyBorder="1" applyAlignment="1">
      <alignment horizontal="center" vertical="top" wrapText="1"/>
    </xf>
    <xf numFmtId="0" fontId="19" fillId="0" borderId="0" xfId="3" applyFont="1" applyAlignment="1"/>
    <xf numFmtId="0" fontId="20" fillId="0" borderId="0" xfId="0" applyFont="1"/>
    <xf numFmtId="0" fontId="19" fillId="0" borderId="4" xfId="3" applyFont="1" applyBorder="1" applyAlignment="1">
      <alignment horizontal="left" wrapText="1" indent="1"/>
    </xf>
    <xf numFmtId="0" fontId="7" fillId="0" borderId="4" xfId="3" applyFont="1" applyFill="1" applyBorder="1" applyAlignment="1">
      <alignment horizontal="center" wrapText="1"/>
    </xf>
    <xf numFmtId="0" fontId="26" fillId="0" borderId="4" xfId="3" applyFont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4" xfId="3" applyFont="1" applyFill="1" applyBorder="1" applyAlignment="1">
      <alignment horizontal="center" wrapText="1"/>
    </xf>
    <xf numFmtId="166" fontId="29" fillId="0" borderId="4" xfId="3" applyNumberFormat="1" applyFont="1" applyFill="1" applyBorder="1" applyAlignment="1">
      <alignment horizontal="center" vertical="center" wrapText="1"/>
    </xf>
    <xf numFmtId="164" fontId="29" fillId="0" borderId="4" xfId="3" applyNumberFormat="1" applyFont="1" applyFill="1" applyBorder="1" applyAlignment="1">
      <alignment horizontal="center" vertical="center" wrapText="1"/>
    </xf>
    <xf numFmtId="167" fontId="29" fillId="0" borderId="4" xfId="3" applyNumberFormat="1" applyFont="1" applyFill="1" applyBorder="1" applyAlignment="1">
      <alignment horizontal="center" vertical="center" wrapText="1"/>
    </xf>
    <xf numFmtId="0" fontId="0" fillId="3" borderId="0" xfId="0" applyFill="1"/>
    <xf numFmtId="168" fontId="30" fillId="3" borderId="4" xfId="3" applyNumberFormat="1" applyFont="1" applyFill="1" applyBorder="1" applyAlignment="1">
      <alignment horizontal="left" wrapText="1" indent="1"/>
    </xf>
    <xf numFmtId="166" fontId="12" fillId="0" borderId="4" xfId="3" applyNumberFormat="1" applyFont="1" applyFill="1" applyBorder="1" applyAlignment="1">
      <alignment horizontal="center" vertical="center" wrapText="1"/>
    </xf>
    <xf numFmtId="0" fontId="30" fillId="3" borderId="4" xfId="3" applyFont="1" applyFill="1" applyBorder="1" applyAlignment="1">
      <alignment horizontal="left" wrapText="1" indent="1"/>
    </xf>
    <xf numFmtId="2" fontId="12" fillId="0" borderId="4" xfId="3" applyNumberFormat="1" applyFont="1" applyFill="1" applyBorder="1" applyAlignment="1">
      <alignment horizontal="center" vertical="center" wrapText="1"/>
    </xf>
    <xf numFmtId="0" fontId="31" fillId="3" borderId="4" xfId="3" applyFont="1" applyFill="1" applyBorder="1" applyAlignment="1">
      <alignment horizontal="left" wrapText="1" indent="1"/>
    </xf>
    <xf numFmtId="0" fontId="32" fillId="0" borderId="0" xfId="3" applyFont="1" applyBorder="1" applyAlignment="1">
      <alignment horizontal="left" wrapText="1" indent="1"/>
    </xf>
    <xf numFmtId="0" fontId="12" fillId="0" borderId="0" xfId="3" applyFont="1" applyFill="1" applyBorder="1" applyAlignment="1">
      <alignment wrapText="1"/>
    </xf>
    <xf numFmtId="0" fontId="1" fillId="0" borderId="0" xfId="3" applyFont="1" applyFill="1"/>
    <xf numFmtId="169" fontId="29" fillId="0" borderId="4" xfId="3" applyNumberFormat="1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2" fontId="29" fillId="0" borderId="4" xfId="3" applyNumberFormat="1" applyFont="1" applyFill="1" applyBorder="1" applyAlignment="1">
      <alignment horizontal="center" vertical="center" wrapText="1"/>
    </xf>
    <xf numFmtId="10" fontId="29" fillId="0" borderId="5" xfId="3" applyNumberFormat="1" applyFont="1" applyFill="1" applyBorder="1" applyAlignment="1">
      <alignment horizontal="center" vertical="center" wrapText="1"/>
    </xf>
    <xf numFmtId="164" fontId="29" fillId="4" borderId="4" xfId="3" applyNumberFormat="1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wrapText="1"/>
    </xf>
    <xf numFmtId="0" fontId="16" fillId="3" borderId="4" xfId="3" applyFont="1" applyFill="1" applyBorder="1" applyAlignment="1">
      <alignment horizontal="center" vertical="center" wrapText="1"/>
    </xf>
    <xf numFmtId="164" fontId="29" fillId="3" borderId="4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wrapText="1"/>
    </xf>
    <xf numFmtId="0" fontId="7" fillId="0" borderId="0" xfId="3" applyFont="1" applyFill="1" applyAlignment="1">
      <alignment horizontal="right" vertical="top"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7" fillId="0" borderId="4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wrapText="1"/>
    </xf>
    <xf numFmtId="0" fontId="15" fillId="2" borderId="2" xfId="3" applyFont="1" applyFill="1" applyBorder="1" applyAlignment="1">
      <alignment horizontal="center" wrapText="1"/>
    </xf>
    <xf numFmtId="165" fontId="3" fillId="0" borderId="0" xfId="1" applyNumberFormat="1" applyFont="1" applyFill="1" applyAlignment="1">
      <alignment horizontal="center"/>
    </xf>
    <xf numFmtId="165" fontId="3" fillId="0" borderId="0" xfId="2" applyFont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2" xfId="3" applyFont="1" applyFill="1" applyBorder="1" applyAlignment="1">
      <alignment horizontal="center" vertical="top" wrapText="1"/>
    </xf>
    <xf numFmtId="0" fontId="17" fillId="0" borderId="0" xfId="3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23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Финансовый 2 2" xfId="2"/>
    <cellStyle name="Финансов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topLeftCell="A4" zoomScale="75" zoomScaleNormal="75" workbookViewId="0">
      <selection activeCell="B4" sqref="B4:J4"/>
    </sheetView>
  </sheetViews>
  <sheetFormatPr defaultRowHeight="15" x14ac:dyDescent="0.25"/>
  <cols>
    <col min="1" max="1" width="22" customWidth="1"/>
    <col min="2" max="2" width="14.28515625" style="1" customWidth="1"/>
    <col min="3" max="3" width="11.85546875" style="1" customWidth="1"/>
    <col min="4" max="4" width="13.42578125" style="1" customWidth="1"/>
    <col min="5" max="7" width="15.42578125" style="1" customWidth="1"/>
    <col min="8" max="8" width="11.42578125" style="1" customWidth="1"/>
    <col min="9" max="9" width="12.28515625" style="1" customWidth="1"/>
    <col min="10" max="11" width="13.5703125" style="1" customWidth="1"/>
    <col min="12" max="14" width="15.42578125" style="1" customWidth="1"/>
    <col min="15" max="17" width="11.7109375" style="1" customWidth="1"/>
    <col min="18" max="18" width="17.140625" style="1" customWidth="1"/>
    <col min="19" max="19" width="12" style="1" customWidth="1"/>
  </cols>
  <sheetData>
    <row r="1" spans="1:19" ht="15" customHeight="1" x14ac:dyDescent="0.25">
      <c r="L1" s="49" t="s">
        <v>0</v>
      </c>
      <c r="M1" s="49"/>
    </row>
    <row r="2" spans="1:19" x14ac:dyDescent="0.25">
      <c r="L2" s="50" t="s">
        <v>1</v>
      </c>
      <c r="M2" s="50"/>
    </row>
    <row r="4" spans="1:19" s="2" customFormat="1" ht="65.45" customHeight="1" x14ac:dyDescent="0.4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3"/>
      <c r="N4" s="4"/>
      <c r="O4" s="5"/>
      <c r="P4" s="5"/>
      <c r="Q4" s="5"/>
      <c r="R4" s="43"/>
      <c r="S4" s="43"/>
    </row>
    <row r="5" spans="1:19" s="6" customFormat="1" ht="26.45" customHeight="1" x14ac:dyDescent="0.35">
      <c r="B5" s="7" t="s">
        <v>3</v>
      </c>
      <c r="C5" s="8"/>
      <c r="D5" s="44" t="s">
        <v>4</v>
      </c>
      <c r="E5" s="45"/>
      <c r="F5" s="45"/>
      <c r="G5" s="45"/>
      <c r="H5" s="45"/>
      <c r="I5" s="45"/>
      <c r="J5" s="45"/>
      <c r="K5" s="9"/>
      <c r="L5" s="9"/>
      <c r="M5" s="9"/>
      <c r="N5" s="9"/>
      <c r="O5" s="9"/>
      <c r="P5" s="9"/>
      <c r="Q5" s="9"/>
      <c r="R5" s="10"/>
      <c r="S5" s="10"/>
    </row>
    <row r="6" spans="1:19" ht="15" customHeight="1" x14ac:dyDescent="0.25">
      <c r="A6" s="11"/>
      <c r="B6" s="12"/>
      <c r="C6" s="12"/>
      <c r="D6" s="52" t="s">
        <v>5</v>
      </c>
      <c r="E6" s="52"/>
      <c r="F6" s="52"/>
      <c r="G6" s="52"/>
      <c r="H6" s="5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0.25" customHeight="1" x14ac:dyDescent="0.3">
      <c r="A7" s="11"/>
      <c r="B7" s="12"/>
      <c r="C7" s="12"/>
      <c r="D7" s="53" t="s">
        <v>31</v>
      </c>
      <c r="E7" s="54"/>
      <c r="F7" s="42" t="s">
        <v>32</v>
      </c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5" customHeight="1" x14ac:dyDescent="0.25">
      <c r="A8" s="11"/>
      <c r="B8" s="12"/>
      <c r="C8" s="12"/>
      <c r="D8" s="13" t="s">
        <v>30</v>
      </c>
      <c r="E8" s="13"/>
      <c r="F8" s="13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15" customFormat="1" ht="15.75" x14ac:dyDescent="0.25">
      <c r="A9" s="14"/>
      <c r="B9" s="47" t="s">
        <v>29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s="15" customFormat="1" ht="13.15" customHeight="1" x14ac:dyDescent="0.25">
      <c r="A10" s="16"/>
      <c r="B10" s="46" t="s">
        <v>6</v>
      </c>
      <c r="C10" s="46"/>
      <c r="D10" s="46" t="s">
        <v>7</v>
      </c>
      <c r="E10" s="46"/>
      <c r="F10" s="46" t="s">
        <v>8</v>
      </c>
      <c r="G10" s="46"/>
      <c r="H10" s="55" t="s">
        <v>9</v>
      </c>
      <c r="I10" s="55"/>
      <c r="J10" s="55"/>
      <c r="K10" s="55"/>
      <c r="L10" s="55"/>
      <c r="M10" s="55"/>
      <c r="N10" s="55"/>
      <c r="O10" s="55"/>
      <c r="P10" s="55"/>
      <c r="Q10" s="55"/>
      <c r="R10" s="46" t="s">
        <v>28</v>
      </c>
      <c r="S10" s="56" t="s">
        <v>10</v>
      </c>
    </row>
    <row r="11" spans="1:19" s="15" customFormat="1" ht="25.15" customHeight="1" x14ac:dyDescent="0.2">
      <c r="A11" s="58" t="s">
        <v>11</v>
      </c>
      <c r="B11" s="46"/>
      <c r="C11" s="46"/>
      <c r="D11" s="46"/>
      <c r="E11" s="46"/>
      <c r="F11" s="46"/>
      <c r="G11" s="46"/>
      <c r="H11" s="59" t="s">
        <v>12</v>
      </c>
      <c r="I11" s="60"/>
      <c r="J11" s="60"/>
      <c r="K11" s="60"/>
      <c r="L11" s="57" t="s">
        <v>13</v>
      </c>
      <c r="M11" s="57"/>
      <c r="N11" s="60" t="s">
        <v>14</v>
      </c>
      <c r="O11" s="60"/>
      <c r="P11" s="60"/>
      <c r="Q11" s="60"/>
      <c r="R11" s="46"/>
      <c r="S11" s="56"/>
    </row>
    <row r="12" spans="1:19" s="15" customFormat="1" ht="48" customHeight="1" x14ac:dyDescent="0.2">
      <c r="A12" s="58"/>
      <c r="B12" s="46" t="s">
        <v>15</v>
      </c>
      <c r="C12" s="46" t="s">
        <v>16</v>
      </c>
      <c r="D12" s="46" t="s">
        <v>17</v>
      </c>
      <c r="E12" s="46" t="s">
        <v>18</v>
      </c>
      <c r="F12" s="46" t="s">
        <v>17</v>
      </c>
      <c r="G12" s="46" t="s">
        <v>18</v>
      </c>
      <c r="H12" s="46" t="s">
        <v>17</v>
      </c>
      <c r="I12" s="46"/>
      <c r="J12" s="46" t="s">
        <v>19</v>
      </c>
      <c r="K12" s="46"/>
      <c r="L12" s="57" t="s">
        <v>17</v>
      </c>
      <c r="M12" s="57"/>
      <c r="N12" s="46" t="s">
        <v>17</v>
      </c>
      <c r="O12" s="46"/>
      <c r="P12" s="46" t="s">
        <v>18</v>
      </c>
      <c r="Q12" s="46"/>
      <c r="R12" s="46"/>
      <c r="S12" s="56"/>
    </row>
    <row r="13" spans="1:19" s="15" customFormat="1" ht="37.15" customHeight="1" x14ac:dyDescent="0.2">
      <c r="A13" s="58"/>
      <c r="B13" s="46"/>
      <c r="C13" s="46"/>
      <c r="D13" s="46"/>
      <c r="E13" s="46"/>
      <c r="F13" s="46"/>
      <c r="G13" s="46"/>
      <c r="H13" s="17" t="s">
        <v>20</v>
      </c>
      <c r="I13" s="17" t="s">
        <v>21</v>
      </c>
      <c r="J13" s="17" t="s">
        <v>20</v>
      </c>
      <c r="K13" s="17" t="s">
        <v>21</v>
      </c>
      <c r="L13" s="39" t="s">
        <v>20</v>
      </c>
      <c r="M13" s="39" t="s">
        <v>21</v>
      </c>
      <c r="N13" s="17" t="s">
        <v>20</v>
      </c>
      <c r="O13" s="17" t="s">
        <v>21</v>
      </c>
      <c r="P13" s="17" t="s">
        <v>20</v>
      </c>
      <c r="Q13" s="17" t="s">
        <v>21</v>
      </c>
      <c r="R13" s="46"/>
      <c r="S13" s="56"/>
    </row>
    <row r="14" spans="1:19" s="20" customFormat="1" ht="11.25" x14ac:dyDescent="0.2">
      <c r="A14" s="18" t="s">
        <v>22</v>
      </c>
      <c r="B14" s="19">
        <v>1</v>
      </c>
      <c r="C14" s="19">
        <v>2</v>
      </c>
      <c r="D14" s="19">
        <v>3</v>
      </c>
      <c r="E14" s="19">
        <f t="shared" ref="E14:S14" si="0">D14+1</f>
        <v>4</v>
      </c>
      <c r="F14" s="19">
        <f t="shared" si="0"/>
        <v>5</v>
      </c>
      <c r="G14" s="19">
        <f t="shared" si="0"/>
        <v>6</v>
      </c>
      <c r="H14" s="19">
        <f t="shared" si="0"/>
        <v>7</v>
      </c>
      <c r="I14" s="19">
        <f t="shared" si="0"/>
        <v>8</v>
      </c>
      <c r="J14" s="19">
        <f t="shared" si="0"/>
        <v>9</v>
      </c>
      <c r="K14" s="19">
        <f t="shared" si="0"/>
        <v>10</v>
      </c>
      <c r="L14" s="40">
        <f t="shared" si="0"/>
        <v>11</v>
      </c>
      <c r="M14" s="40">
        <f t="shared" si="0"/>
        <v>12</v>
      </c>
      <c r="N14" s="19">
        <f t="shared" si="0"/>
        <v>13</v>
      </c>
      <c r="O14" s="19">
        <f t="shared" si="0"/>
        <v>14</v>
      </c>
      <c r="P14" s="19">
        <f t="shared" si="0"/>
        <v>15</v>
      </c>
      <c r="Q14" s="19">
        <f t="shared" si="0"/>
        <v>16</v>
      </c>
      <c r="R14" s="19">
        <f t="shared" si="0"/>
        <v>17</v>
      </c>
      <c r="S14" s="35">
        <f t="shared" si="0"/>
        <v>18</v>
      </c>
    </row>
    <row r="15" spans="1:19" s="25" customFormat="1" ht="25.5" x14ac:dyDescent="0.2">
      <c r="A15" s="21" t="s">
        <v>23</v>
      </c>
      <c r="B15" s="22">
        <v>26</v>
      </c>
      <c r="C15" s="22">
        <v>0</v>
      </c>
      <c r="D15" s="22">
        <f>H15+L15+N15</f>
        <v>20585.600000000002</v>
      </c>
      <c r="E15" s="22">
        <f>J15</f>
        <v>45.9</v>
      </c>
      <c r="F15" s="22">
        <f>I15+M15+O15</f>
        <v>5918.2</v>
      </c>
      <c r="G15" s="36">
        <f>K15</f>
        <v>16.5</v>
      </c>
      <c r="H15" s="38">
        <f>1384.1+1407+1430.1+893.3-17.3+1790+2477.5+1569.5+1368.7+1406.9+1497.6+1710.4+2271+8.8</f>
        <v>19197.600000000002</v>
      </c>
      <c r="I15" s="23">
        <f>4997.5+630.8</f>
        <v>5628.3</v>
      </c>
      <c r="J15" s="38">
        <f>2.5+17.4+17.4+8.6</f>
        <v>45.9</v>
      </c>
      <c r="K15" s="23">
        <f>0.8+5.2+5.3+5.2</f>
        <v>16.5</v>
      </c>
      <c r="L15" s="38">
        <f>450+591</f>
        <v>1041</v>
      </c>
      <c r="M15" s="41">
        <f>284.2</f>
        <v>284.2</v>
      </c>
      <c r="N15" s="38">
        <f>2.8+4.8+275.3+5.3+2.7+5+51.1</f>
        <v>347.00000000000006</v>
      </c>
      <c r="O15" s="23">
        <f>0.9+1.3+1.5+1.5+0.5</f>
        <v>5.7</v>
      </c>
      <c r="P15" s="23">
        <v>0</v>
      </c>
      <c r="Q15" s="23">
        <v>0</v>
      </c>
      <c r="R15" s="34">
        <f>D15/B15/12</f>
        <v>65.97948717948718</v>
      </c>
      <c r="S15" s="37">
        <f>R15*1000/65975.4</f>
        <v>1.0000619500524011</v>
      </c>
    </row>
    <row r="16" spans="1:19" s="25" customFormat="1" ht="24" hidden="1" x14ac:dyDescent="0.2">
      <c r="A16" s="26" t="s">
        <v>24</v>
      </c>
      <c r="B16" s="27">
        <v>16</v>
      </c>
      <c r="C16" s="27">
        <v>1</v>
      </c>
      <c r="D16" s="22">
        <v>9090.6</v>
      </c>
      <c r="E16" s="27">
        <v>188.7</v>
      </c>
      <c r="F16" s="27">
        <v>2629.8</v>
      </c>
      <c r="G16" s="27">
        <v>52</v>
      </c>
      <c r="H16" s="27" t="s">
        <v>25</v>
      </c>
      <c r="I16" s="27" t="s">
        <v>25</v>
      </c>
      <c r="J16" s="27" t="s">
        <v>25</v>
      </c>
      <c r="K16" s="27" t="s">
        <v>25</v>
      </c>
      <c r="L16" s="27" t="s">
        <v>25</v>
      </c>
      <c r="M16" s="27" t="s">
        <v>25</v>
      </c>
      <c r="N16" s="27" t="s">
        <v>25</v>
      </c>
      <c r="O16" s="27" t="s">
        <v>25</v>
      </c>
      <c r="P16" s="27" t="s">
        <v>25</v>
      </c>
      <c r="Q16" s="27" t="s">
        <v>25</v>
      </c>
      <c r="R16" s="22">
        <f>D16/B16/8</f>
        <v>71.020312500000003</v>
      </c>
      <c r="S16" s="24">
        <f t="shared" ref="S16:S18" si="1">R16*1000/69258</f>
        <v>1.0254456163908863</v>
      </c>
    </row>
    <row r="17" spans="1:19" s="25" customFormat="1" ht="12.75" hidden="1" x14ac:dyDescent="0.2">
      <c r="A17" s="28" t="s">
        <v>26</v>
      </c>
      <c r="B17" s="27">
        <v>12</v>
      </c>
      <c r="C17" s="27">
        <v>0</v>
      </c>
      <c r="D17" s="22">
        <v>10545.3</v>
      </c>
      <c r="E17" s="27">
        <v>0</v>
      </c>
      <c r="F17" s="27">
        <v>3247.5</v>
      </c>
      <c r="G17" s="29"/>
      <c r="H17" s="27" t="s">
        <v>25</v>
      </c>
      <c r="I17" s="27" t="s">
        <v>25</v>
      </c>
      <c r="J17" s="27" t="s">
        <v>25</v>
      </c>
      <c r="K17" s="27" t="s">
        <v>25</v>
      </c>
      <c r="L17" s="27" t="s">
        <v>25</v>
      </c>
      <c r="M17" s="27" t="s">
        <v>25</v>
      </c>
      <c r="N17" s="27" t="s">
        <v>25</v>
      </c>
      <c r="O17" s="27" t="s">
        <v>25</v>
      </c>
      <c r="P17" s="27" t="s">
        <v>25</v>
      </c>
      <c r="Q17" s="27" t="s">
        <v>25</v>
      </c>
      <c r="R17" s="22">
        <f>D17/B17/8</f>
        <v>109.846875</v>
      </c>
      <c r="S17" s="24">
        <f t="shared" si="1"/>
        <v>1.5860532357272805</v>
      </c>
    </row>
    <row r="18" spans="1:19" s="25" customFormat="1" ht="24" hidden="1" x14ac:dyDescent="0.2">
      <c r="A18" s="30" t="s">
        <v>27</v>
      </c>
      <c r="B18" s="27">
        <v>0</v>
      </c>
      <c r="C18" s="27">
        <v>0</v>
      </c>
      <c r="D18" s="22">
        <v>0</v>
      </c>
      <c r="E18" s="27">
        <v>0</v>
      </c>
      <c r="F18" s="27">
        <v>0</v>
      </c>
      <c r="G18" s="29"/>
      <c r="H18" s="27" t="s">
        <v>25</v>
      </c>
      <c r="I18" s="27" t="s">
        <v>25</v>
      </c>
      <c r="J18" s="27" t="s">
        <v>25</v>
      </c>
      <c r="K18" s="27" t="s">
        <v>25</v>
      </c>
      <c r="L18" s="27" t="s">
        <v>25</v>
      </c>
      <c r="M18" s="27" t="s">
        <v>25</v>
      </c>
      <c r="N18" s="27" t="s">
        <v>25</v>
      </c>
      <c r="O18" s="27" t="s">
        <v>25</v>
      </c>
      <c r="P18" s="27" t="s">
        <v>25</v>
      </c>
      <c r="Q18" s="27" t="s">
        <v>25</v>
      </c>
      <c r="R18" s="22"/>
      <c r="S18" s="24">
        <f t="shared" si="1"/>
        <v>0</v>
      </c>
    </row>
    <row r="19" spans="1:19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3"/>
    </row>
  </sheetData>
  <mergeCells count="29">
    <mergeCell ref="L12:M12"/>
    <mergeCell ref="N12:O12"/>
    <mergeCell ref="A11:A13"/>
    <mergeCell ref="H11:K11"/>
    <mergeCell ref="L11:M11"/>
    <mergeCell ref="N11:Q11"/>
    <mergeCell ref="B12:B13"/>
    <mergeCell ref="C12:C13"/>
    <mergeCell ref="P12:Q12"/>
    <mergeCell ref="G12:G13"/>
    <mergeCell ref="B10:C11"/>
    <mergeCell ref="D10:E11"/>
    <mergeCell ref="F10:G11"/>
    <mergeCell ref="H10:Q10"/>
    <mergeCell ref="R10:R13"/>
    <mergeCell ref="S10:S13"/>
    <mergeCell ref="L1:M1"/>
    <mergeCell ref="L2:M2"/>
    <mergeCell ref="B4:J4"/>
    <mergeCell ref="D6:H6"/>
    <mergeCell ref="D7:E7"/>
    <mergeCell ref="R4:S4"/>
    <mergeCell ref="D5:J5"/>
    <mergeCell ref="J12:K12"/>
    <mergeCell ref="D12:D13"/>
    <mergeCell ref="E12:E13"/>
    <mergeCell ref="F12:F13"/>
    <mergeCell ref="B9:S9"/>
    <mergeCell ref="H12:I12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прил 7 монитор. Указ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2020-11-05T06:47:48Z</cp:lastPrinted>
  <dcterms:created xsi:type="dcterms:W3CDTF">2018-05-28T07:49:24Z</dcterms:created>
  <dcterms:modified xsi:type="dcterms:W3CDTF">2021-06-17T09:33:28Z</dcterms:modified>
</cp:coreProperties>
</file>